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srv-amsler11.intranet.amsler.ch\Benutzer$\Daten\Buehrer\MAGURA\"/>
    </mc:Choice>
  </mc:AlternateContent>
  <xr:revisionPtr revIDLastSave="0" documentId="13_ncr:1_{DC76751F-EDA3-4842-A285-03C403D3B3A8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Francais" sheetId="4" r:id="rId1"/>
    <sheet name="Deutsch" sheetId="1" r:id="rId2"/>
  </sheets>
  <definedNames>
    <definedName name="Fehler" localSheetId="0">Francais!$B$14:$B$15</definedName>
    <definedName name="Fehler">Deutsch!$B$14:$B$15</definedName>
    <definedName name="Magura_Vyron_Einbaumass_Berechnung" localSheetId="0">Francais!$A$1:$D$17</definedName>
    <definedName name="Magura_Vyron_Einbaumass_Berechnung">Deutsch!$A$1:$D$17</definedName>
    <definedName name="Verstellbereich" localSheetId="0">Francais!$A$25:$A$27</definedName>
    <definedName name="Verstellbereich">Deutsch!$A$25:$A$27</definedName>
  </definedNames>
  <calcPr calcId="191029"/>
  <customWorkbookViews>
    <customWorkbookView name="Vyron" guid="{AE2EE7F3-85BE-465A-A737-4C4CFB29895B}" includeHiddenRowCol="0" maximized="1" xWindow="1" yWindow="1" windowWidth="1920" windowHeight="76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4" l="1"/>
  <c r="C10" i="1"/>
  <c r="B12" i="4"/>
  <c r="B14" i="4" l="1"/>
  <c r="B15" i="4" s="1"/>
  <c r="B12" i="1"/>
  <c r="B14" i="1" l="1"/>
  <c r="B15" i="1" s="1"/>
</calcChain>
</file>

<file path=xl/sharedStrings.xml><?xml version="1.0" encoding="utf-8"?>
<sst xmlns="http://schemas.openxmlformats.org/spreadsheetml/2006/main" count="26" uniqueCount="21">
  <si>
    <t>Miniale Einbaulänge</t>
  </si>
  <si>
    <t>Einbaulänge Ventil Verschraubung</t>
  </si>
  <si>
    <t>Verstellbereich</t>
  </si>
  <si>
    <t>Gesamtlänge</t>
  </si>
  <si>
    <t>Einschubtiefe</t>
  </si>
  <si>
    <t>Länge aus dem Rahmen</t>
  </si>
  <si>
    <t>Länge Stütze</t>
  </si>
  <si>
    <t>Magura Vyron Einbaumass Berechnung</t>
  </si>
  <si>
    <t>Mass in mm</t>
  </si>
  <si>
    <t xml:space="preserve">Rahmenhöhe </t>
  </si>
  <si>
    <r>
      <t xml:space="preserve">Sattelhöhe </t>
    </r>
    <r>
      <rPr>
        <sz val="6"/>
        <color theme="1"/>
        <rFont val="Calibri"/>
        <family val="2"/>
        <scheme val="minor"/>
      </rPr>
      <t>Sattelbrücke bis Oberkante Sattel</t>
    </r>
  </si>
  <si>
    <r>
      <t xml:space="preserve">Sitzhöhe </t>
    </r>
    <r>
      <rPr>
        <sz val="6"/>
        <color theme="1"/>
        <rFont val="Calibri"/>
        <family val="2"/>
        <scheme val="minor"/>
      </rPr>
      <t>Mitte Trettlager bis Oberkante Sattel</t>
    </r>
  </si>
  <si>
    <r>
      <t xml:space="preserve">Hauteur d'assise </t>
    </r>
    <r>
      <rPr>
        <sz val="6"/>
        <color theme="1"/>
        <rFont val="Calibri"/>
        <family val="2"/>
        <scheme val="minor"/>
      </rPr>
      <t>Pédalier central au bord supérieur de la selle</t>
    </r>
  </si>
  <si>
    <t>Magura Vyron Calcul des dimensions d'installation</t>
  </si>
  <si>
    <r>
      <t xml:space="preserve">Hauteur du selle </t>
    </r>
    <r>
      <rPr>
        <sz val="6"/>
        <color theme="1"/>
        <rFont val="Calibri"/>
        <family val="2"/>
        <scheme val="minor"/>
      </rPr>
      <t>Pont de selle jusqu'au bord supérieur de la selle</t>
    </r>
  </si>
  <si>
    <t>Gradeur du cadre</t>
  </si>
  <si>
    <t>Mesure en mm</t>
  </si>
  <si>
    <t>Débattement</t>
  </si>
  <si>
    <t>Longeur hors du cadre</t>
  </si>
  <si>
    <t>profondeur d'insertion</t>
  </si>
  <si>
    <t>Longeur du tige de selle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</si>
</sst>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4" borderId="0" xfId="0" applyFill="1"/>
    <xf numFmtId="0" fontId="0" fillId="6" borderId="1" xfId="0" applyFill="1" applyBorder="1"/>
    <xf numFmtId="0" fontId="0" fillId="5" borderId="1" xfId="0" applyFill="1" applyBorder="1"/>
    <xf numFmtId="0" fontId="0" fillId="7" borderId="1" xfId="0" applyFill="1" applyBorder="1"/>
    <xf numFmtId="0" fontId="0" fillId="4" borderId="0" xfId="0" applyFill="1" applyBorder="1"/>
    <xf numFmtId="0" fontId="1" fillId="4" borderId="0" xfId="0" applyFont="1" applyFill="1" applyAlignment="1">
      <alignment horizontal="center"/>
    </xf>
    <xf numFmtId="0" fontId="1" fillId="4" borderId="0" xfId="0" quotePrefix="1" applyFont="1" applyFill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</cellXfs>
  <cellStyles count="1">
    <cellStyle name="Standard" xfId="0" builtinId="0"/>
  </cellStyles>
  <dxfs count="2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686800</xdr:colOff>
      <xdr:row>0</xdr:row>
      <xdr:rowOff>0</xdr:rowOff>
    </xdr:from>
    <xdr:to>
      <xdr:col>3</xdr:col>
      <xdr:colOff>761235</xdr:colOff>
      <xdr:row>2</xdr:row>
      <xdr:rowOff>102589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225" y="0"/>
          <a:ext cx="836435" cy="4835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686800</xdr:colOff>
      <xdr:row>0</xdr:row>
      <xdr:rowOff>0</xdr:rowOff>
    </xdr:from>
    <xdr:to>
      <xdr:col>3</xdr:col>
      <xdr:colOff>761235</xdr:colOff>
      <xdr:row>2</xdr:row>
      <xdr:rowOff>102589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734" y="0"/>
          <a:ext cx="836435" cy="483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D29"/>
  <sheetViews>
    <sheetView showGridLines="0" showRowColHeaders="0" tabSelected="1" zoomScale="175" zoomScaleNormal="175" workbookViewId="0">
      <selection activeCell="B6" sqref="B6"/>
    </sheetView>
  </sheetViews>
  <sheetFormatPr baseColWidth="10" defaultRowHeight="15" x14ac:dyDescent="0.25"/>
  <cols>
    <col min="1" max="1" width="38.42578125" customWidth="1"/>
    <col min="2" max="2" width="11.7109375" customWidth="1"/>
    <col min="6" max="6" width="24.7109375" customWidth="1"/>
  </cols>
  <sheetData>
    <row r="1" spans="1:4" x14ac:dyDescent="0.25">
      <c r="A1" s="11" t="s">
        <v>13</v>
      </c>
      <c r="B1" s="11"/>
      <c r="C1" s="1"/>
      <c r="D1" s="1"/>
    </row>
    <row r="2" spans="1:4" x14ac:dyDescent="0.25">
      <c r="A2" s="10"/>
      <c r="B2" s="10"/>
      <c r="C2" s="1"/>
      <c r="D2" s="1"/>
    </row>
    <row r="3" spans="1:4" ht="15.75" thickBot="1" x14ac:dyDescent="0.3">
      <c r="A3" s="1"/>
      <c r="B3" s="1" t="s">
        <v>16</v>
      </c>
      <c r="C3" s="1"/>
      <c r="D3" s="1"/>
    </row>
    <row r="4" spans="1:4" ht="15.75" thickBot="1" x14ac:dyDescent="0.3">
      <c r="A4" s="1" t="s">
        <v>12</v>
      </c>
      <c r="B4" s="8">
        <v>500</v>
      </c>
      <c r="C4" s="1"/>
      <c r="D4" s="1"/>
    </row>
    <row r="5" spans="1:4" ht="5.25" customHeight="1" thickBot="1" x14ac:dyDescent="0.3">
      <c r="A5" s="1"/>
      <c r="B5" s="5"/>
      <c r="C5" s="1"/>
      <c r="D5" s="1"/>
    </row>
    <row r="6" spans="1:4" ht="15.75" thickBot="1" x14ac:dyDescent="0.3">
      <c r="A6" s="1" t="s">
        <v>14</v>
      </c>
      <c r="B6" s="8">
        <v>45</v>
      </c>
      <c r="C6" s="1"/>
      <c r="D6" s="1"/>
    </row>
    <row r="7" spans="1:4" ht="4.5" customHeight="1" thickBot="1" x14ac:dyDescent="0.3">
      <c r="A7" s="1"/>
      <c r="B7" s="1"/>
      <c r="C7" s="1"/>
      <c r="D7" s="1"/>
    </row>
    <row r="8" spans="1:4" ht="15.75" thickBot="1" x14ac:dyDescent="0.3">
      <c r="A8" s="1" t="s">
        <v>15</v>
      </c>
      <c r="B8" s="8">
        <v>400</v>
      </c>
      <c r="C8" s="1"/>
      <c r="D8" s="1"/>
    </row>
    <row r="9" spans="1:4" ht="15.75" thickBot="1" x14ac:dyDescent="0.3">
      <c r="A9" s="1"/>
      <c r="B9" s="1"/>
      <c r="C9" s="1" t="s">
        <v>20</v>
      </c>
      <c r="D9" s="1"/>
    </row>
    <row r="10" spans="1:4" ht="15.75" thickBot="1" x14ac:dyDescent="0.3">
      <c r="A10" s="1" t="s">
        <v>17</v>
      </c>
      <c r="B10" s="9">
        <v>100</v>
      </c>
      <c r="C10" s="4">
        <f>VLOOKUP(B10,A24:B28,2,FALSE)</f>
        <v>396</v>
      </c>
      <c r="D10" s="1"/>
    </row>
    <row r="11" spans="1:4" ht="4.5" customHeight="1" thickBot="1" x14ac:dyDescent="0.3">
      <c r="A11" s="1"/>
      <c r="B11" s="1"/>
      <c r="C11" s="1"/>
      <c r="D11" s="1"/>
    </row>
    <row r="12" spans="1:4" ht="15.75" thickBot="1" x14ac:dyDescent="0.3">
      <c r="A12" s="1" t="s">
        <v>18</v>
      </c>
      <c r="B12" s="2">
        <f>B4-$B$6-$B$8</f>
        <v>55</v>
      </c>
      <c r="C12" s="1"/>
      <c r="D12" s="1"/>
    </row>
    <row r="13" spans="1:4" ht="4.5" customHeight="1" thickBot="1" x14ac:dyDescent="0.3">
      <c r="A13" s="1"/>
      <c r="B13" s="1"/>
      <c r="C13" s="1"/>
      <c r="D13" s="1"/>
    </row>
    <row r="14" spans="1:4" ht="15.75" thickBot="1" x14ac:dyDescent="0.3">
      <c r="A14" s="1" t="s">
        <v>19</v>
      </c>
      <c r="B14" s="3">
        <f>$C$10-$B$12</f>
        <v>341</v>
      </c>
      <c r="C14" s="1"/>
      <c r="D14" s="1"/>
    </row>
    <row r="15" spans="1:4" x14ac:dyDescent="0.25">
      <c r="A15" s="1"/>
      <c r="B15" s="7" t="str">
        <f>IF(AND(B14&gt;120,B14&lt;245),"OK","Montage pas possible")</f>
        <v>Montage pas possible</v>
      </c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21" spans="1:4" hidden="1" x14ac:dyDescent="0.25">
      <c r="A21" t="s">
        <v>0</v>
      </c>
      <c r="B21">
        <v>120</v>
      </c>
    </row>
    <row r="22" spans="1:4" hidden="1" x14ac:dyDescent="0.25">
      <c r="A22" t="s">
        <v>1</v>
      </c>
      <c r="B22">
        <v>245</v>
      </c>
    </row>
    <row r="23" spans="1:4" hidden="1" x14ac:dyDescent="0.25"/>
    <row r="24" spans="1:4" hidden="1" x14ac:dyDescent="0.25">
      <c r="A24" t="s">
        <v>2</v>
      </c>
      <c r="B24" t="s">
        <v>3</v>
      </c>
    </row>
    <row r="25" spans="1:4" hidden="1" x14ac:dyDescent="0.25">
      <c r="A25">
        <v>100</v>
      </c>
      <c r="B25">
        <v>396</v>
      </c>
    </row>
    <row r="26" spans="1:4" hidden="1" x14ac:dyDescent="0.25">
      <c r="A26">
        <v>125</v>
      </c>
      <c r="B26">
        <v>421</v>
      </c>
    </row>
    <row r="27" spans="1:4" hidden="1" x14ac:dyDescent="0.25">
      <c r="A27">
        <v>150</v>
      </c>
      <c r="B27">
        <v>446</v>
      </c>
    </row>
    <row r="28" spans="1:4" hidden="1" x14ac:dyDescent="0.25">
      <c r="A28">
        <v>175</v>
      </c>
      <c r="B28">
        <v>471</v>
      </c>
    </row>
    <row r="29" spans="1:4" hidden="1" x14ac:dyDescent="0.25"/>
  </sheetData>
  <sheetProtection algorithmName="SHA-512" hashValue="dkBXAwFZTNC31gTN4A9uhuREKyA47ecGPfAeI1qM+V1ejPWxabziYu/nOams93gSJJsFgTSFkwmONxWt1eNArA==" saltValue="KjCSYykWAWD9qpaTTWF07Q==" spinCount="100000" sheet="1" objects="1" scenarios="1" selectLockedCells="1"/>
  <mergeCells count="1">
    <mergeCell ref="A1:B1"/>
  </mergeCells>
  <conditionalFormatting sqref="B14">
    <cfRule type="cellIs" dxfId="1" priority="1" operator="notBetween">
      <formula>120</formula>
      <formula>245</formula>
    </cfRule>
  </conditionalFormatting>
  <dataValidations count="1">
    <dataValidation type="list" allowBlank="1" showInputMessage="1" showErrorMessage="1" sqref="B10" xr:uid="{00000000-0002-0000-0000-000000000000}">
      <formula1>$A$25:$A$28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:D28"/>
  <sheetViews>
    <sheetView showGridLines="0" showRowColHeaders="0" zoomScale="190" zoomScaleNormal="190" workbookViewId="0">
      <selection activeCell="B6" sqref="B6"/>
    </sheetView>
  </sheetViews>
  <sheetFormatPr baseColWidth="10" defaultRowHeight="15" x14ac:dyDescent="0.25"/>
  <cols>
    <col min="1" max="1" width="27.85546875" customWidth="1"/>
    <col min="2" max="2" width="11.7109375" customWidth="1"/>
    <col min="6" max="6" width="24.7109375" customWidth="1"/>
  </cols>
  <sheetData>
    <row r="1" spans="1:4" x14ac:dyDescent="0.25">
      <c r="A1" s="11" t="s">
        <v>7</v>
      </c>
      <c r="B1" s="11"/>
      <c r="C1" s="1"/>
      <c r="D1" s="1"/>
    </row>
    <row r="2" spans="1:4" x14ac:dyDescent="0.25">
      <c r="A2" s="6"/>
      <c r="B2" s="6"/>
      <c r="C2" s="1"/>
      <c r="D2" s="1"/>
    </row>
    <row r="3" spans="1:4" ht="15.75" thickBot="1" x14ac:dyDescent="0.3">
      <c r="A3" s="1"/>
      <c r="B3" s="1" t="s">
        <v>8</v>
      </c>
      <c r="C3" s="1"/>
      <c r="D3" s="1"/>
    </row>
    <row r="4" spans="1:4" ht="15.75" thickBot="1" x14ac:dyDescent="0.3">
      <c r="A4" s="1" t="s">
        <v>11</v>
      </c>
      <c r="B4" s="8">
        <v>500</v>
      </c>
      <c r="C4" s="1"/>
      <c r="D4" s="1"/>
    </row>
    <row r="5" spans="1:4" ht="5.25" customHeight="1" thickBot="1" x14ac:dyDescent="0.3">
      <c r="A5" s="1"/>
      <c r="B5" s="5"/>
      <c r="C5" s="1"/>
      <c r="D5" s="1"/>
    </row>
    <row r="6" spans="1:4" ht="15.75" thickBot="1" x14ac:dyDescent="0.3">
      <c r="A6" s="1" t="s">
        <v>10</v>
      </c>
      <c r="B6" s="8">
        <v>45</v>
      </c>
      <c r="C6" s="1"/>
      <c r="D6" s="1"/>
    </row>
    <row r="7" spans="1:4" ht="4.5" customHeight="1" thickBot="1" x14ac:dyDescent="0.3">
      <c r="A7" s="1"/>
      <c r="B7" s="1"/>
      <c r="C7" s="1"/>
      <c r="D7" s="1"/>
    </row>
    <row r="8" spans="1:4" ht="15.75" thickBot="1" x14ac:dyDescent="0.3">
      <c r="A8" s="1" t="s">
        <v>9</v>
      </c>
      <c r="B8" s="8">
        <v>460</v>
      </c>
      <c r="C8" s="1"/>
      <c r="D8" s="1"/>
    </row>
    <row r="9" spans="1:4" ht="15.75" thickBot="1" x14ac:dyDescent="0.3">
      <c r="A9" s="1"/>
      <c r="B9" s="1"/>
      <c r="C9" s="1" t="s">
        <v>6</v>
      </c>
      <c r="D9" s="1"/>
    </row>
    <row r="10" spans="1:4" ht="15.75" thickBot="1" x14ac:dyDescent="0.3">
      <c r="A10" s="1" t="s">
        <v>2</v>
      </c>
      <c r="B10" s="9">
        <v>175</v>
      </c>
      <c r="C10" s="4">
        <f>VLOOKUP(B10,A24:B28,2,FALSE)</f>
        <v>471</v>
      </c>
      <c r="D10" s="1"/>
    </row>
    <row r="11" spans="1:4" ht="4.5" customHeight="1" thickBot="1" x14ac:dyDescent="0.3">
      <c r="A11" s="1"/>
      <c r="B11" s="1"/>
      <c r="C11" s="1"/>
      <c r="D11" s="1"/>
    </row>
    <row r="12" spans="1:4" ht="15.75" thickBot="1" x14ac:dyDescent="0.3">
      <c r="A12" s="1" t="s">
        <v>5</v>
      </c>
      <c r="B12" s="2">
        <f>B4-$B$6-$B$8</f>
        <v>-5</v>
      </c>
      <c r="C12" s="1"/>
      <c r="D12" s="1"/>
    </row>
    <row r="13" spans="1:4" ht="4.5" customHeight="1" thickBot="1" x14ac:dyDescent="0.3">
      <c r="A13" s="1"/>
      <c r="B13" s="1"/>
      <c r="C13" s="1"/>
      <c r="D13" s="1"/>
    </row>
    <row r="14" spans="1:4" ht="15.75" thickBot="1" x14ac:dyDescent="0.3">
      <c r="A14" s="1" t="s">
        <v>4</v>
      </c>
      <c r="B14" s="3">
        <f>$C$10-$B$12</f>
        <v>476</v>
      </c>
      <c r="C14" s="1"/>
      <c r="D14" s="1"/>
    </row>
    <row r="15" spans="1:4" x14ac:dyDescent="0.25">
      <c r="A15" s="1"/>
      <c r="B15" s="7" t="str">
        <f>IF(AND(B14&gt;120,B14&lt;245),"OK","Einbau nicht möglich")</f>
        <v>Einbau nicht möglich</v>
      </c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21" spans="1:4" hidden="1" x14ac:dyDescent="0.25">
      <c r="A21" t="s">
        <v>0</v>
      </c>
      <c r="B21">
        <v>120</v>
      </c>
    </row>
    <row r="22" spans="1:4" hidden="1" x14ac:dyDescent="0.25">
      <c r="A22" t="s">
        <v>1</v>
      </c>
      <c r="B22">
        <v>245</v>
      </c>
    </row>
    <row r="23" spans="1:4" hidden="1" x14ac:dyDescent="0.25"/>
    <row r="24" spans="1:4" hidden="1" x14ac:dyDescent="0.25">
      <c r="A24" t="s">
        <v>2</v>
      </c>
      <c r="B24" t="s">
        <v>3</v>
      </c>
    </row>
    <row r="25" spans="1:4" hidden="1" x14ac:dyDescent="0.25">
      <c r="A25">
        <v>100</v>
      </c>
      <c r="B25">
        <v>396</v>
      </c>
    </row>
    <row r="26" spans="1:4" hidden="1" x14ac:dyDescent="0.25">
      <c r="A26">
        <v>125</v>
      </c>
      <c r="B26">
        <v>421</v>
      </c>
    </row>
    <row r="27" spans="1:4" hidden="1" x14ac:dyDescent="0.25">
      <c r="A27">
        <v>150</v>
      </c>
      <c r="B27">
        <v>446</v>
      </c>
    </row>
    <row r="28" spans="1:4" hidden="1" x14ac:dyDescent="0.25">
      <c r="A28">
        <v>175</v>
      </c>
      <c r="B28">
        <v>471</v>
      </c>
    </row>
  </sheetData>
  <sheetProtection algorithmName="SHA-512" hashValue="vE7h6OWH4qACkHWOnGhngfNstG7pwYIW4NMFfJiBwDezqPI/KWvrawLxmdtRodcK1s+dNSFAOAXOpDjctGLOOg==" saltValue="2z7BJM016rwwNoP0g0Ts/w==" spinCount="100000" sheet="1" objects="1" scenarios="1" selectLockedCells="1"/>
  <customSheetViews>
    <customSheetView guid="{AE2EE7F3-85BE-465A-A737-4C4CFB29895B}">
      <selection sqref="A1:D17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A1:B1"/>
  </mergeCells>
  <conditionalFormatting sqref="B14">
    <cfRule type="cellIs" dxfId="0" priority="1" operator="notBetween">
      <formula>120</formula>
      <formula>245</formula>
    </cfRule>
  </conditionalFormatting>
  <dataValidations count="1">
    <dataValidation type="list" allowBlank="1" showInputMessage="1" showErrorMessage="1" sqref="B10" xr:uid="{00000000-0002-0000-0100-000000000000}">
      <formula1>$A$25:$A$28</formula1>
    </dataValidation>
  </dataValidations>
  <pageMargins left="0.7" right="0.7" top="0.78740157499999996" bottom="0.78740157499999996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Francais</vt:lpstr>
      <vt:lpstr>Deutsch</vt:lpstr>
      <vt:lpstr>Francais!Fehler</vt:lpstr>
      <vt:lpstr>Fehler</vt:lpstr>
      <vt:lpstr>Francais!Magura_Vyron_Einbaumass_Berechnung</vt:lpstr>
      <vt:lpstr>Magura_Vyron_Einbaumass_Berechnung</vt:lpstr>
      <vt:lpstr>Francais!Verstellbereich</vt:lpstr>
      <vt:lpstr>Verstellbereich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Wyder</dc:creator>
  <cp:lastModifiedBy>Amsler &amp; Co. AG</cp:lastModifiedBy>
  <dcterms:created xsi:type="dcterms:W3CDTF">2018-06-18T18:10:15Z</dcterms:created>
  <dcterms:modified xsi:type="dcterms:W3CDTF">2022-11-24T08:29:14Z</dcterms:modified>
</cp:coreProperties>
</file>